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!Рабочая папка общая\для куфара фото\сантехника\"/>
    </mc:Choice>
  </mc:AlternateContent>
  <bookViews>
    <workbookView xWindow="0" yWindow="0" windowWidth="18960" windowHeight="12750" activeTab="1"/>
  </bookViews>
  <sheets>
    <sheet name="Лист2" sheetId="2" r:id="rId1"/>
    <sheet name="ЦЕНЫ" sheetId="3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K15" i="3"/>
  <c r="K16" i="3"/>
  <c r="K17" i="3"/>
  <c r="K18" i="3"/>
  <c r="K19" i="3"/>
  <c r="G20" i="3"/>
  <c r="J20" i="3"/>
  <c r="K20" i="3"/>
  <c r="K22" i="3"/>
  <c r="K23" i="3"/>
  <c r="K25" i="3"/>
  <c r="K26" i="3"/>
  <c r="K27" i="3"/>
  <c r="K29" i="3"/>
  <c r="K33" i="3"/>
  <c r="K34" i="3"/>
  <c r="K35" i="3"/>
  <c r="K39" i="3"/>
  <c r="K40" i="3"/>
  <c r="K41" i="3"/>
  <c r="K45" i="3"/>
  <c r="K46" i="3"/>
</calcChain>
</file>

<file path=xl/sharedStrings.xml><?xml version="1.0" encoding="utf-8"?>
<sst xmlns="http://schemas.openxmlformats.org/spreadsheetml/2006/main" count="122" uniqueCount="80">
  <si>
    <t>ЛИКВИДАЦИЯ СКЛАДА</t>
  </si>
  <si>
    <t>июль 2025</t>
  </si>
  <si>
    <t>т\ф (017) 248-44-44  GSM (029) 362-33-82, 
 274-14-95</t>
  </si>
  <si>
    <t>Наименование</t>
  </si>
  <si>
    <t>в комплекте</t>
  </si>
  <si>
    <t>схема</t>
  </si>
  <si>
    <t>фото</t>
  </si>
  <si>
    <t>Шифр</t>
  </si>
  <si>
    <t>Цена за все</t>
  </si>
  <si>
    <t>Цена  на комиссию, все</t>
  </si>
  <si>
    <t>Цена за опт</t>
  </si>
  <si>
    <t>цена, с нашего склада</t>
  </si>
  <si>
    <t>Цена на условии реализации с НДС</t>
  </si>
  <si>
    <t>ЦЕНА РАСПРОДАЖИ</t>
  </si>
  <si>
    <t>Сифоны для умывальников</t>
  </si>
  <si>
    <t xml:space="preserve">  - запрессованы прокладки,           - регулируется высота,               - патрубок для подключения стиральной машины</t>
  </si>
  <si>
    <t>0201303ВМ20</t>
  </si>
  <si>
    <t>Сифон без выпуска пластиковый\слив D32\подключение 1 1̷ 4˶</t>
  </si>
  <si>
    <t>0201302ВМ19</t>
  </si>
  <si>
    <t>Сифон без выпуска пластиковый\слив D40\подключение 1 1̷ 4˶</t>
  </si>
  <si>
    <t xml:space="preserve"> - запрессованы прокладки,           - регулируется высота,     </t>
  </si>
  <si>
    <t>0201285 ВМ24S</t>
  </si>
  <si>
    <t xml:space="preserve"> - запрессованы прокладки,           - регулируется высота,              - сливной патрубок с фланцем</t>
  </si>
  <si>
    <t>0202074-С2924</t>
  </si>
  <si>
    <t>Сифон с выпуском \слив D32\подключение 1 1̷ 4˶</t>
  </si>
  <si>
    <t xml:space="preserve"> - бутылоный;                                 - регулируется высота</t>
  </si>
  <si>
    <t xml:space="preserve"> 0202001-СL217</t>
  </si>
  <si>
    <t>Сифон без выпуска пластиковый 0201001-L211</t>
  </si>
  <si>
    <t>Универсальные декоративные выпуски для умывальников</t>
  </si>
  <si>
    <t>Выпуск латунный</t>
  </si>
  <si>
    <t xml:space="preserve"> - хромированный;                         - с круглой пробкой;                    -автоматический (CLOC-CLIC);      - универсальный</t>
  </si>
  <si>
    <t>0501172-L32UM</t>
  </si>
  <si>
    <t>Выпуск пластиковый</t>
  </si>
  <si>
    <t xml:space="preserve"> 0201019-L260</t>
  </si>
  <si>
    <t>Сифоны для кухонных моек</t>
  </si>
  <si>
    <t>Сифон без выпуска пластиковый\слив D40\подключение 1 1̷ 2˶</t>
  </si>
  <si>
    <t xml:space="preserve"> 022487-BM55S</t>
  </si>
  <si>
    <t>Сифон без выпуска пластиковый \слив D40\подключение 1 1̷ 2˶</t>
  </si>
  <si>
    <t xml:space="preserve">  -  запрессованы прокладки,           - регулируется высота,               - патрубок для подключения стиральной машины</t>
  </si>
  <si>
    <t>0224360-BM53</t>
  </si>
  <si>
    <t xml:space="preserve"> - бутылочный;                                 - регулируется высота</t>
  </si>
  <si>
    <t>0204002-552</t>
  </si>
  <si>
    <t>Гибкие шланги для подключения умывальника\ванны к канализационной системе</t>
  </si>
  <si>
    <t>Гибкий шланг D32 32/50 l=900 мм</t>
  </si>
  <si>
    <t xml:space="preserve"> - со штуцером и гайкой</t>
  </si>
  <si>
    <t>0206064-6001К</t>
  </si>
  <si>
    <t>Сливы-переливы для ванн с сифоном и пробкой</t>
  </si>
  <si>
    <t xml:space="preserve">Слив-перелив для ванн пластиковый </t>
  </si>
  <si>
    <t>0203562-В202P</t>
  </si>
  <si>
    <t>Слив-перелив для ванн автоматический</t>
  </si>
  <si>
    <t>0203563-V027P</t>
  </si>
  <si>
    <t xml:space="preserve">Слив-перелив WAVE полуавтамат </t>
  </si>
  <si>
    <t>0203617-EB07S</t>
  </si>
  <si>
    <t>Сифоны для душевых поддонов</t>
  </si>
  <si>
    <t xml:space="preserve">Сифон универсальный \слив D 40/50 \ сливное отверстие в поддоне  90 мм </t>
  </si>
  <si>
    <t xml:space="preserve">  - самоочищающийся;                   - скорость отвода воды 54 л/мин;                                             - с хромированной крышкой из ABS D112мм,                                -  низкий, высотой 80 мм</t>
  </si>
  <si>
    <t>0205240-ТВ90</t>
  </si>
  <si>
    <t xml:space="preserve"> - с хромированной крышкой из ABS D115мм;                                 -горизонтальный выпуск;              - низкий, высота 80мм</t>
  </si>
  <si>
    <t>0205070-690</t>
  </si>
  <si>
    <t>Сифон универсальный \слив D 40 мм \ 1 1\2"\ сливное отверстие в поддоне  50мм</t>
  </si>
  <si>
    <t>с решеткой из нержавеющей стали D70 мм</t>
  </si>
  <si>
    <t>0205003-570</t>
  </si>
  <si>
    <t>Трапы линейные для монтажа в пол ванной комнаты</t>
  </si>
  <si>
    <t xml:space="preserve">Трап линейный </t>
  </si>
  <si>
    <t>линейный отвод воды;                 - сифон самоочищающийся со скростью отвода воды 42л/мин;                                           - решетка из нержавеющей стали 500*80 мм;                            - возможность регулирования высоты;                                             - слив 40 мм с возможностью монтажа в низ или в бок</t>
  </si>
  <si>
    <t>0205524-CS50S</t>
  </si>
  <si>
    <t>Трап линейный</t>
  </si>
  <si>
    <t>линейный отвод воды;                 - сифон самоочищающийся со скростью отвода воды 42л/мин;                                           - решетка из нержавеющей стали 800*80 мм;                            - возможность регулирования высоты;                                             - слив 40 мм с возможностью монтажа в низ или в бок</t>
  </si>
  <si>
    <t>0205525-CS80S</t>
  </si>
  <si>
    <t xml:space="preserve">www. erilant. by,  arilantcompany@gmail.com
</t>
  </si>
  <si>
    <r>
      <t xml:space="preserve">Офис </t>
    </r>
    <r>
      <rPr>
        <sz val="12"/>
        <rFont val="Arial Cyr"/>
        <family val="2"/>
        <charset val="204"/>
      </rPr>
      <t xml:space="preserve"> г. Минск, 
ул. Минина 21 к. 2
</t>
    </r>
  </si>
  <si>
    <t>№ п/п</t>
  </si>
  <si>
    <t>Ванна / душевая- кухня-туалет (санитарно-техническое оборудование)</t>
  </si>
  <si>
    <r>
      <t>Сифон без выпуска пластиковый \слив D40\подключение 1 1</t>
    </r>
    <r>
      <rPr>
        <sz val="12"/>
        <rFont val="Calibri"/>
        <family val="2"/>
        <charset val="204"/>
      </rPr>
      <t>̷ 4˶</t>
    </r>
  </si>
  <si>
    <r>
      <t xml:space="preserve"> - с пробкой;                                     - подключение 1 1/4</t>
    </r>
    <r>
      <rPr>
        <sz val="12"/>
        <rFont val="Calibri"/>
        <family val="2"/>
        <charset val="204"/>
      </rPr>
      <t>ˈ;                              - решетка из нержавеющей стали D63мм</t>
    </r>
  </si>
  <si>
    <r>
      <t xml:space="preserve"> - с запресованными прокладк.;   - с самоочищающим. Сифоном;                                         - донная пробка на цепочке длиной 40 см ;                                - сливн. колено D40мм (45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204"/>
      </rPr>
      <t>);       - люк слива 45</t>
    </r>
    <r>
      <rPr>
        <sz val="12"/>
        <rFont val="Calibri"/>
        <family val="2"/>
        <charset val="204"/>
      </rPr>
      <t>˚</t>
    </r>
    <r>
      <rPr>
        <sz val="12"/>
        <rFont val="Arial"/>
        <family val="2"/>
        <charset val="204"/>
      </rPr>
      <t xml:space="preserve"> с возможностью его выставления в диапазоне 360</t>
    </r>
    <r>
      <rPr>
        <sz val="12"/>
        <rFont val="Calibri"/>
        <family val="2"/>
        <charset val="204"/>
      </rPr>
      <t>̊</t>
    </r>
  </si>
  <si>
    <r>
      <t xml:space="preserve"> - с запресованными прокладк.;   - с самоочищающим. Сифоном; - поворотная ручка и донная пробка их хромированного ABS;                                                  сливн. колено D40/50мм (45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204"/>
      </rPr>
      <t>);      - длина перелива 650мм</t>
    </r>
  </si>
  <si>
    <r>
      <t xml:space="preserve"> - с запресованными прокладк.;   - с самоочищающим. Сифоном;   - пропуск. Способ-сть 70 л\мин;                                               - поворотная ручка и донная пробка их хромированного ABS;                                             - сливн. колено D40/50мм (45</t>
    </r>
    <r>
      <rPr>
        <sz val="12"/>
        <rFont val="Calibri"/>
        <family val="2"/>
        <charset val="204"/>
      </rPr>
      <t>°</t>
    </r>
    <r>
      <rPr>
        <sz val="12"/>
        <rFont val="Arial"/>
        <family val="2"/>
        <charset val="204"/>
      </rPr>
      <t>);  - длина перелива 650мм</t>
    </r>
  </si>
  <si>
    <r>
      <t>Сифон универсальный \слив D 40мм\1</t>
    </r>
    <r>
      <rPr>
        <sz val="12"/>
        <rFont val="Calibri"/>
        <family val="2"/>
        <charset val="204"/>
      </rPr>
      <t>ˈ</t>
    </r>
    <r>
      <rPr>
        <sz val="12"/>
        <rFont val="Arial"/>
        <family val="2"/>
        <charset val="204"/>
      </rPr>
      <t xml:space="preserve"> 1/2\сливное отверстие в поддоне 90 мм </t>
    </r>
  </si>
  <si>
    <t>Кол-во,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</si>
</sst>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17" x14ac:knownFonts="1">
    <font>
      <sz val="10"/>
      <name val="Arial"/>
      <family val="2"/>
      <charset val="204"/>
    </font>
    <font>
      <sz val="10"/>
      <name val="Tahoma"/>
      <family val="2"/>
      <charset val="204"/>
    </font>
    <font>
      <b/>
      <i/>
      <sz val="11"/>
      <name val="Arial"/>
      <family val="2"/>
      <charset val="204"/>
    </font>
    <font>
      <sz val="7"/>
      <name val="Arial"/>
      <family val="2"/>
      <charset val="204"/>
    </font>
    <font>
      <b/>
      <i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0"/>
      <color rgb="FFFF0000"/>
      <name val="Arial"/>
      <family val="2"/>
      <charset val="204"/>
    </font>
    <font>
      <b/>
      <sz val="22"/>
      <color rgb="FFFF0000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Calibri"/>
      <family val="2"/>
      <charset val="204"/>
    </font>
    <font>
      <b/>
      <sz val="14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94">
    <xf numFmtId="0" fontId="0" fillId="0" borderId="0" xfId="0"/>
    <xf numFmtId="0" fontId="11" fillId="0" borderId="0" xfId="0" applyFont="1"/>
    <xf numFmtId="0" fontId="1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9" fontId="4" fillId="0" borderId="0" xfId="0" applyNumberFormat="1" applyFont="1" applyBorder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2" xfId="0" applyBorder="1"/>
    <xf numFmtId="0" fontId="8" fillId="0" borderId="9" xfId="0" applyFont="1" applyBorder="1" applyAlignment="1">
      <alignment horizontal="left" vertical="center" wrapText="1" shrinkToFit="1"/>
    </xf>
    <xf numFmtId="0" fontId="5" fillId="0" borderId="2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1" fontId="6" fillId="0" borderId="1" xfId="0" applyNumberFormat="1" applyFont="1" applyBorder="1" applyAlignment="1">
      <alignment vertical="center" wrapText="1"/>
    </xf>
    <xf numFmtId="2" fontId="6" fillId="2" borderId="1" xfId="0" applyNumberFormat="1" applyFont="1" applyFill="1" applyBorder="1" applyAlignment="1">
      <alignment vertical="center" wrapText="1"/>
    </xf>
    <xf numFmtId="2" fontId="6" fillId="2" borderId="5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shrinkToFit="1"/>
    </xf>
    <xf numFmtId="1" fontId="6" fillId="0" borderId="2" xfId="0" applyNumberFormat="1" applyFont="1" applyBorder="1" applyAlignment="1">
      <alignment vertical="center" wrapText="1"/>
    </xf>
    <xf numFmtId="2" fontId="6" fillId="2" borderId="2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shrinkToFit="1"/>
    </xf>
    <xf numFmtId="1" fontId="6" fillId="0" borderId="3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2" fontId="6" fillId="0" borderId="5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166" fontId="6" fillId="2" borderId="1" xfId="0" applyNumberFormat="1" applyFont="1" applyFill="1" applyBorder="1" applyAlignment="1">
      <alignment vertical="center" wrapText="1"/>
    </xf>
    <xf numFmtId="166" fontId="6" fillId="2" borderId="5" xfId="0" applyNumberFormat="1" applyFont="1" applyFill="1" applyBorder="1" applyAlignment="1">
      <alignment vertical="center" wrapText="1"/>
    </xf>
    <xf numFmtId="166" fontId="6" fillId="2" borderId="2" xfId="0" applyNumberFormat="1" applyFont="1" applyFill="1" applyBorder="1" applyAlignment="1">
      <alignment vertical="center" wrapText="1"/>
    </xf>
    <xf numFmtId="2" fontId="16" fillId="2" borderId="18" xfId="0" applyNumberFormat="1" applyFont="1" applyFill="1" applyBorder="1" applyAlignment="1">
      <alignment vertical="center" wrapText="1"/>
    </xf>
    <xf numFmtId="2" fontId="16" fillId="0" borderId="18" xfId="0" applyNumberFormat="1" applyFont="1" applyFill="1" applyBorder="1" applyAlignment="1">
      <alignment vertical="center" wrapText="1"/>
    </xf>
    <xf numFmtId="166" fontId="16" fillId="2" borderId="19" xfId="0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16" fillId="2" borderId="17" xfId="0" applyNumberFormat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/>
    </xf>
    <xf numFmtId="1" fontId="6" fillId="0" borderId="4" xfId="0" applyNumberFormat="1" applyFont="1" applyBorder="1" applyAlignment="1">
      <alignment vertical="center" wrapText="1"/>
    </xf>
    <xf numFmtId="2" fontId="6" fillId="2" borderId="20" xfId="0" applyNumberFormat="1" applyFont="1" applyFill="1" applyBorder="1" applyAlignment="1">
      <alignment vertical="center" wrapText="1"/>
    </xf>
    <xf numFmtId="2" fontId="16" fillId="2" borderId="25" xfId="0" applyNumberFormat="1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vertical="center" wrapText="1"/>
    </xf>
    <xf numFmtId="2" fontId="6" fillId="0" borderId="20" xfId="0" applyNumberFormat="1" applyFont="1" applyBorder="1" applyAlignment="1">
      <alignment vertical="center" wrapText="1"/>
    </xf>
    <xf numFmtId="2" fontId="16" fillId="0" borderId="25" xfId="0" applyNumberFormat="1" applyFont="1" applyFill="1" applyBorder="1" applyAlignment="1">
      <alignment vertical="center" wrapText="1"/>
    </xf>
    <xf numFmtId="2" fontId="16" fillId="0" borderId="17" xfId="0" applyNumberFormat="1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1" fontId="16" fillId="0" borderId="17" xfId="0" applyNumberFormat="1" applyFont="1" applyFill="1" applyBorder="1" applyAlignment="1">
      <alignment vertical="center" wrapText="1"/>
    </xf>
    <xf numFmtId="0" fontId="13" fillId="3" borderId="0" xfId="0" applyFont="1" applyFill="1" applyAlignment="1">
      <alignment horizontal="center"/>
    </xf>
    <xf numFmtId="164" fontId="7" fillId="0" borderId="0" xfId="0" applyNumberFormat="1" applyFont="1"/>
    <xf numFmtId="0" fontId="6" fillId="0" borderId="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vertical="center" wrapText="1"/>
    </xf>
    <xf numFmtId="0" fontId="16" fillId="0" borderId="25" xfId="0" applyFont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 wrapText="1" shrinkToFit="1"/>
    </xf>
    <xf numFmtId="1" fontId="6" fillId="0" borderId="27" xfId="0" applyNumberFormat="1" applyFont="1" applyBorder="1" applyAlignment="1">
      <alignment vertical="center" wrapText="1"/>
    </xf>
    <xf numFmtId="2" fontId="6" fillId="2" borderId="27" xfId="0" applyNumberFormat="1" applyFont="1" applyFill="1" applyBorder="1" applyAlignment="1">
      <alignment vertical="center" wrapText="1"/>
    </xf>
    <xf numFmtId="2" fontId="6" fillId="2" borderId="28" xfId="0" applyNumberFormat="1" applyFont="1" applyFill="1" applyBorder="1" applyAlignment="1">
      <alignment vertical="center" wrapText="1"/>
    </xf>
    <xf numFmtId="2" fontId="16" fillId="2" borderId="29" xfId="0" applyNumberFormat="1" applyFont="1" applyFill="1" applyBorder="1" applyAlignment="1">
      <alignment vertical="center" wrapText="1"/>
    </xf>
    <xf numFmtId="0" fontId="6" fillId="0" borderId="3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shrinkToFit="1"/>
    </xf>
    <xf numFmtId="1" fontId="6" fillId="0" borderId="8" xfId="0" applyNumberFormat="1" applyFont="1" applyBorder="1" applyAlignment="1">
      <alignment vertical="center" wrapText="1"/>
    </xf>
    <xf numFmtId="2" fontId="6" fillId="2" borderId="8" xfId="0" applyNumberFormat="1" applyFont="1" applyFill="1" applyBorder="1" applyAlignment="1">
      <alignment vertical="center" wrapText="1"/>
    </xf>
    <xf numFmtId="2" fontId="16" fillId="2" borderId="8" xfId="0" applyNumberFormat="1" applyFont="1" applyFill="1" applyBorder="1" applyAlignment="1">
      <alignment vertical="center" wrapText="1"/>
    </xf>
    <xf numFmtId="165" fontId="16" fillId="0" borderId="25" xfId="0" applyNumberFormat="1" applyFont="1" applyFill="1" applyBorder="1" applyAlignment="1">
      <alignment vertical="center" wrapText="1"/>
    </xf>
    <xf numFmtId="166" fontId="16" fillId="2" borderId="17" xfId="0" applyNumberFormat="1" applyFont="1" applyFill="1" applyBorder="1" applyAlignment="1">
      <alignment vertical="center"/>
    </xf>
    <xf numFmtId="165" fontId="16" fillId="0" borderId="8" xfId="0" applyNumberFormat="1" applyFont="1" applyFill="1" applyBorder="1" applyAlignment="1">
      <alignment vertical="center" wrapText="1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1" xfId="0" applyFont="1" applyBorder="1" applyAlignment="1">
      <alignment horizontal="left" vertical="center" wrapText="1" shrinkToFit="1"/>
    </xf>
    <xf numFmtId="0" fontId="8" fillId="0" borderId="32" xfId="0" applyFont="1" applyBorder="1" applyAlignment="1">
      <alignment horizontal="left" vertical="center" wrapText="1" shrinkToFit="1"/>
    </xf>
    <xf numFmtId="0" fontId="6" fillId="0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_Сэндвич-профиль 12.01.20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hyperlink" Target="mailto:novosibirsk@tn-sib.ru" TargetMode="External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14007</xdr:colOff>
      <xdr:row>14</xdr:row>
      <xdr:rowOff>19050</xdr:rowOff>
    </xdr:from>
    <xdr:to>
      <xdr:col>3</xdr:col>
      <xdr:colOff>1414182</xdr:colOff>
      <xdr:row>14</xdr:row>
      <xdr:rowOff>1428750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007" y="3929903"/>
          <a:ext cx="14001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71718</xdr:colOff>
      <xdr:row>15</xdr:row>
      <xdr:rowOff>0</xdr:rowOff>
    </xdr:from>
    <xdr:to>
      <xdr:col>3</xdr:col>
      <xdr:colOff>1433793</xdr:colOff>
      <xdr:row>15</xdr:row>
      <xdr:rowOff>1381125</xdr:rowOff>
    </xdr:to>
    <xdr:pic>
      <xdr:nvPicPr>
        <xdr:cNvPr id="3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718" y="5479676"/>
          <a:ext cx="1362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48745</xdr:colOff>
      <xdr:row>16</xdr:row>
      <xdr:rowOff>20731</xdr:rowOff>
    </xdr:from>
    <xdr:to>
      <xdr:col>3</xdr:col>
      <xdr:colOff>1410820</xdr:colOff>
      <xdr:row>16</xdr:row>
      <xdr:rowOff>1363756</xdr:rowOff>
    </xdr:to>
    <xdr:pic>
      <xdr:nvPicPr>
        <xdr:cNvPr id="31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7745" y="6901143"/>
          <a:ext cx="13620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48745</xdr:colOff>
      <xdr:row>17</xdr:row>
      <xdr:rowOff>34738</xdr:rowOff>
    </xdr:from>
    <xdr:to>
      <xdr:col>3</xdr:col>
      <xdr:colOff>1334620</xdr:colOff>
      <xdr:row>17</xdr:row>
      <xdr:rowOff>1263463</xdr:rowOff>
    </xdr:to>
    <xdr:pic>
      <xdr:nvPicPr>
        <xdr:cNvPr id="318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7745" y="8293473"/>
          <a:ext cx="1285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53226</xdr:colOff>
      <xdr:row>18</xdr:row>
      <xdr:rowOff>78441</xdr:rowOff>
    </xdr:from>
    <xdr:to>
      <xdr:col>3</xdr:col>
      <xdr:colOff>1358151</xdr:colOff>
      <xdr:row>18</xdr:row>
      <xdr:rowOff>1373281</xdr:rowOff>
    </xdr:to>
    <xdr:pic>
      <xdr:nvPicPr>
        <xdr:cNvPr id="3181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6"/>
        <a:stretch/>
      </xdr:blipFill>
      <xdr:spPr bwMode="auto">
        <a:xfrm>
          <a:off x="3482226" y="9670676"/>
          <a:ext cx="1304925" cy="129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150719</xdr:colOff>
      <xdr:row>26</xdr:row>
      <xdr:rowOff>31376</xdr:rowOff>
    </xdr:from>
    <xdr:to>
      <xdr:col>3</xdr:col>
      <xdr:colOff>1465169</xdr:colOff>
      <xdr:row>26</xdr:row>
      <xdr:rowOff>1368237</xdr:rowOff>
    </xdr:to>
    <xdr:pic>
      <xdr:nvPicPr>
        <xdr:cNvPr id="318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9719" y="17938376"/>
          <a:ext cx="1314450" cy="1336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24</xdr:row>
      <xdr:rowOff>9525</xdr:rowOff>
    </xdr:from>
    <xdr:to>
      <xdr:col>3</xdr:col>
      <xdr:colOff>1466850</xdr:colOff>
      <xdr:row>24</xdr:row>
      <xdr:rowOff>1314450</xdr:rowOff>
    </xdr:to>
    <xdr:pic>
      <xdr:nvPicPr>
        <xdr:cNvPr id="318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14925675"/>
          <a:ext cx="13239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25</xdr:row>
      <xdr:rowOff>76200</xdr:rowOff>
    </xdr:from>
    <xdr:to>
      <xdr:col>3</xdr:col>
      <xdr:colOff>1476375</xdr:colOff>
      <xdr:row>25</xdr:row>
      <xdr:rowOff>1419225</xdr:rowOff>
    </xdr:to>
    <xdr:pic>
      <xdr:nvPicPr>
        <xdr:cNvPr id="318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6316325"/>
          <a:ext cx="1314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33618</xdr:colOff>
      <xdr:row>40</xdr:row>
      <xdr:rowOff>56030</xdr:rowOff>
    </xdr:from>
    <xdr:to>
      <xdr:col>3</xdr:col>
      <xdr:colOff>1376643</xdr:colOff>
      <xdr:row>40</xdr:row>
      <xdr:rowOff>1360955</xdr:rowOff>
    </xdr:to>
    <xdr:pic>
      <xdr:nvPicPr>
        <xdr:cNvPr id="318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618" y="32911677"/>
          <a:ext cx="13430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33618</xdr:colOff>
      <xdr:row>39</xdr:row>
      <xdr:rowOff>33618</xdr:rowOff>
    </xdr:from>
    <xdr:to>
      <xdr:col>3</xdr:col>
      <xdr:colOff>1338543</xdr:colOff>
      <xdr:row>39</xdr:row>
      <xdr:rowOff>1376643</xdr:rowOff>
    </xdr:to>
    <xdr:pic>
      <xdr:nvPicPr>
        <xdr:cNvPr id="3186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618" y="31342853"/>
          <a:ext cx="13049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38</xdr:row>
      <xdr:rowOff>22412</xdr:rowOff>
    </xdr:from>
    <xdr:to>
      <xdr:col>3</xdr:col>
      <xdr:colOff>1343025</xdr:colOff>
      <xdr:row>38</xdr:row>
      <xdr:rowOff>1346387</xdr:rowOff>
    </xdr:to>
    <xdr:pic>
      <xdr:nvPicPr>
        <xdr:cNvPr id="318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29538706"/>
          <a:ext cx="13430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44824</xdr:colOff>
      <xdr:row>21</xdr:row>
      <xdr:rowOff>33618</xdr:rowOff>
    </xdr:from>
    <xdr:to>
      <xdr:col>3</xdr:col>
      <xdr:colOff>1378324</xdr:colOff>
      <xdr:row>21</xdr:row>
      <xdr:rowOff>1367118</xdr:rowOff>
    </xdr:to>
    <xdr:pic>
      <xdr:nvPicPr>
        <xdr:cNvPr id="3188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824" y="11486030"/>
          <a:ext cx="13335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22412</xdr:colOff>
      <xdr:row>21</xdr:row>
      <xdr:rowOff>22412</xdr:rowOff>
    </xdr:from>
    <xdr:to>
      <xdr:col>4</xdr:col>
      <xdr:colOff>1355912</xdr:colOff>
      <xdr:row>21</xdr:row>
      <xdr:rowOff>1403537</xdr:rowOff>
    </xdr:to>
    <xdr:pic>
      <xdr:nvPicPr>
        <xdr:cNvPr id="3189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236" y="11486030"/>
          <a:ext cx="13335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22412</xdr:colOff>
      <xdr:row>28</xdr:row>
      <xdr:rowOff>33618</xdr:rowOff>
    </xdr:from>
    <xdr:to>
      <xdr:col>4</xdr:col>
      <xdr:colOff>1374962</xdr:colOff>
      <xdr:row>28</xdr:row>
      <xdr:rowOff>719418</xdr:rowOff>
    </xdr:to>
    <xdr:pic>
      <xdr:nvPicPr>
        <xdr:cNvPr id="3190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1236" y="19856824"/>
          <a:ext cx="1352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22</xdr:row>
      <xdr:rowOff>33618</xdr:rowOff>
    </xdr:from>
    <xdr:to>
      <xdr:col>4</xdr:col>
      <xdr:colOff>1309968</xdr:colOff>
      <xdr:row>22</xdr:row>
      <xdr:rowOff>1367118</xdr:rowOff>
    </xdr:to>
    <xdr:pic>
      <xdr:nvPicPr>
        <xdr:cNvPr id="3191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42" y="12909177"/>
          <a:ext cx="12763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1190625</xdr:colOff>
      <xdr:row>14</xdr:row>
      <xdr:rowOff>1276350</xdr:rowOff>
    </xdr:to>
    <xdr:pic>
      <xdr:nvPicPr>
        <xdr:cNvPr id="3192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943350"/>
          <a:ext cx="1190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1266825</xdr:colOff>
      <xdr:row>15</xdr:row>
      <xdr:rowOff>1362075</xdr:rowOff>
    </xdr:to>
    <xdr:pic>
      <xdr:nvPicPr>
        <xdr:cNvPr id="3193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5391150"/>
          <a:ext cx="12668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1228725</xdr:colOff>
      <xdr:row>17</xdr:row>
      <xdr:rowOff>1</xdr:rowOff>
    </xdr:to>
    <xdr:pic>
      <xdr:nvPicPr>
        <xdr:cNvPr id="3194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6781800"/>
          <a:ext cx="12287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1266825</xdr:colOff>
      <xdr:row>17</xdr:row>
      <xdr:rowOff>1314450</xdr:rowOff>
    </xdr:to>
    <xdr:pic>
      <xdr:nvPicPr>
        <xdr:cNvPr id="3195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8162925"/>
          <a:ext cx="1266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18</xdr:row>
      <xdr:rowOff>33618</xdr:rowOff>
    </xdr:from>
    <xdr:to>
      <xdr:col>4</xdr:col>
      <xdr:colOff>1157568</xdr:colOff>
      <xdr:row>18</xdr:row>
      <xdr:rowOff>1405218</xdr:rowOff>
    </xdr:to>
    <xdr:pic>
      <xdr:nvPicPr>
        <xdr:cNvPr id="3196" name="Picture 12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73"/>
        <a:stretch/>
      </xdr:blipFill>
      <xdr:spPr bwMode="auto">
        <a:xfrm>
          <a:off x="5412442" y="9625853"/>
          <a:ext cx="11239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1200150</xdr:colOff>
      <xdr:row>25</xdr:row>
      <xdr:rowOff>47625</xdr:rowOff>
    </xdr:to>
    <xdr:pic>
      <xdr:nvPicPr>
        <xdr:cNvPr id="3197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4916150"/>
          <a:ext cx="12001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1152525</xdr:colOff>
      <xdr:row>25</xdr:row>
      <xdr:rowOff>1371600</xdr:rowOff>
    </xdr:to>
    <xdr:pic>
      <xdr:nvPicPr>
        <xdr:cNvPr id="3198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240125"/>
          <a:ext cx="11525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1209675</xdr:colOff>
      <xdr:row>26</xdr:row>
      <xdr:rowOff>1365436</xdr:rowOff>
    </xdr:to>
    <xdr:pic>
      <xdr:nvPicPr>
        <xdr:cNvPr id="3199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7697450"/>
          <a:ext cx="12096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11207</xdr:colOff>
      <xdr:row>34</xdr:row>
      <xdr:rowOff>123266</xdr:rowOff>
    </xdr:from>
    <xdr:to>
      <xdr:col>4</xdr:col>
      <xdr:colOff>1490383</xdr:colOff>
      <xdr:row>34</xdr:row>
      <xdr:rowOff>1698616</xdr:rowOff>
    </xdr:to>
    <xdr:pic>
      <xdr:nvPicPr>
        <xdr:cNvPr id="3200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0031" y="25269266"/>
          <a:ext cx="1479176" cy="157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1343025</xdr:colOff>
      <xdr:row>38</xdr:row>
      <xdr:rowOff>1314450</xdr:rowOff>
    </xdr:to>
    <xdr:pic>
      <xdr:nvPicPr>
        <xdr:cNvPr id="3201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7155775"/>
          <a:ext cx="13430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1247775</xdr:colOff>
      <xdr:row>39</xdr:row>
      <xdr:rowOff>1304925</xdr:rowOff>
    </xdr:to>
    <xdr:pic>
      <xdr:nvPicPr>
        <xdr:cNvPr id="3202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555950"/>
          <a:ext cx="12477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1304925</xdr:colOff>
      <xdr:row>40</xdr:row>
      <xdr:rowOff>1219200</xdr:rowOff>
    </xdr:to>
    <xdr:pic>
      <xdr:nvPicPr>
        <xdr:cNvPr id="3203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9975175"/>
          <a:ext cx="1304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3</xdr:row>
      <xdr:rowOff>28575</xdr:rowOff>
    </xdr:from>
    <xdr:to>
      <xdr:col>5</xdr:col>
      <xdr:colOff>152400</xdr:colOff>
      <xdr:row>5</xdr:row>
      <xdr:rowOff>57150</xdr:rowOff>
    </xdr:to>
    <xdr:sp macro="" textlink="">
      <xdr:nvSpPr>
        <xdr:cNvPr id="2003" name="WordArt 5"/>
        <xdr:cNvSpPr>
          <a:spLocks noChangeArrowheads="1" noChangeShapeType="1" noTextEdit="1"/>
        </xdr:cNvSpPr>
      </xdr:nvSpPr>
      <xdr:spPr bwMode="auto">
        <a:xfrm>
          <a:off x="161925" y="723900"/>
          <a:ext cx="6515100" cy="352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40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ООО "АРИЛАНТ"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3" name="Text Box 9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4" name="Text Box 10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5" name="Text Box 11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6" name="Text Box 12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7" name="Text Box 13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8" name="Text Box 14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9" name="Text Box 15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93345</xdr:colOff>
      <xdr:row>7</xdr:row>
      <xdr:rowOff>354235</xdr:rowOff>
    </xdr:from>
    <xdr:to>
      <xdr:col>6</xdr:col>
      <xdr:colOff>12</xdr:colOff>
      <xdr:row>8</xdr:row>
      <xdr:rowOff>38100</xdr:rowOff>
    </xdr:to>
    <xdr:sp macro="" textlink="">
      <xdr:nvSpPr>
        <xdr:cNvPr id="10" name="Text Box 16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8970" y="1565910"/>
          <a:ext cx="454533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5</xdr:col>
      <xdr:colOff>266700</xdr:colOff>
      <xdr:row>3</xdr:row>
      <xdr:rowOff>19050</xdr:rowOff>
    </xdr:from>
    <xdr:to>
      <xdr:col>9</xdr:col>
      <xdr:colOff>752475</xdr:colOff>
      <xdr:row>5</xdr:row>
      <xdr:rowOff>104775</xdr:rowOff>
    </xdr:to>
    <xdr:pic>
      <xdr:nvPicPr>
        <xdr:cNvPr id="3213" name="Рисунок 1" descr="логотип николь.jpg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714375"/>
          <a:ext cx="1476375" cy="409575"/>
        </a:xfrm>
        <a:prstGeom prst="rect">
          <a:avLst/>
        </a:prstGeom>
        <a:solidFill>
          <a:srgbClr val="FF0000"/>
        </a:solidFill>
        <a:ln>
          <a:noFill/>
        </a:ln>
        <a:extLst/>
      </xdr:spPr>
    </xdr:pic>
    <xdr:clientData/>
  </xdr:twoCellAnchor>
  <xdr:twoCellAnchor editAs="oneCell">
    <xdr:from>
      <xdr:col>3</xdr:col>
      <xdr:colOff>22412</xdr:colOff>
      <xdr:row>44</xdr:row>
      <xdr:rowOff>22412</xdr:rowOff>
    </xdr:from>
    <xdr:to>
      <xdr:col>3</xdr:col>
      <xdr:colOff>1889312</xdr:colOff>
      <xdr:row>44</xdr:row>
      <xdr:rowOff>2041712</xdr:rowOff>
    </xdr:to>
    <xdr:pic>
      <xdr:nvPicPr>
        <xdr:cNvPr id="3214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412" y="34547736"/>
          <a:ext cx="1866900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44</xdr:row>
      <xdr:rowOff>27214</xdr:rowOff>
    </xdr:from>
    <xdr:to>
      <xdr:col>4</xdr:col>
      <xdr:colOff>1538568</xdr:colOff>
      <xdr:row>44</xdr:row>
      <xdr:rowOff>1913164</xdr:rowOff>
    </xdr:to>
    <xdr:pic>
      <xdr:nvPicPr>
        <xdr:cNvPr id="3215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118" y="38127214"/>
          <a:ext cx="15049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45</xdr:row>
      <xdr:rowOff>24813</xdr:rowOff>
    </xdr:from>
    <xdr:to>
      <xdr:col>4</xdr:col>
      <xdr:colOff>1509993</xdr:colOff>
      <xdr:row>45</xdr:row>
      <xdr:rowOff>2263188</xdr:rowOff>
    </xdr:to>
    <xdr:pic>
      <xdr:nvPicPr>
        <xdr:cNvPr id="3216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8118" y="41349706"/>
          <a:ext cx="147637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11206</xdr:colOff>
      <xdr:row>45</xdr:row>
      <xdr:rowOff>22412</xdr:rowOff>
    </xdr:from>
    <xdr:to>
      <xdr:col>3</xdr:col>
      <xdr:colOff>1935256</xdr:colOff>
      <xdr:row>45</xdr:row>
      <xdr:rowOff>2094380</xdr:rowOff>
    </xdr:to>
    <xdr:pic>
      <xdr:nvPicPr>
        <xdr:cNvPr id="3217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206" y="37775030"/>
          <a:ext cx="1924050" cy="2071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22</xdr:row>
      <xdr:rowOff>57150</xdr:rowOff>
    </xdr:from>
    <xdr:to>
      <xdr:col>3</xdr:col>
      <xdr:colOff>1704975</xdr:colOff>
      <xdr:row>22</xdr:row>
      <xdr:rowOff>1562100</xdr:rowOff>
    </xdr:to>
    <xdr:pic>
      <xdr:nvPicPr>
        <xdr:cNvPr id="3218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2973050"/>
          <a:ext cx="1638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44625</xdr:colOff>
      <xdr:row>33</xdr:row>
      <xdr:rowOff>87406</xdr:rowOff>
    </xdr:from>
    <xdr:to>
      <xdr:col>3</xdr:col>
      <xdr:colOff>1851773</xdr:colOff>
      <xdr:row>33</xdr:row>
      <xdr:rowOff>1905000</xdr:rowOff>
    </xdr:to>
    <xdr:pic>
      <xdr:nvPicPr>
        <xdr:cNvPr id="3221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625" y="24292112"/>
          <a:ext cx="1807148" cy="1817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1447800</xdr:colOff>
      <xdr:row>33</xdr:row>
      <xdr:rowOff>1647825</xdr:rowOff>
    </xdr:to>
    <xdr:pic>
      <xdr:nvPicPr>
        <xdr:cNvPr id="3222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3040975"/>
          <a:ext cx="14478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96371</xdr:colOff>
      <xdr:row>34</xdr:row>
      <xdr:rowOff>103655</xdr:rowOff>
    </xdr:from>
    <xdr:to>
      <xdr:col>3</xdr:col>
      <xdr:colOff>1667996</xdr:colOff>
      <xdr:row>34</xdr:row>
      <xdr:rowOff>1799105</xdr:rowOff>
    </xdr:to>
    <xdr:pic>
      <xdr:nvPicPr>
        <xdr:cNvPr id="3223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5371" y="25249655"/>
          <a:ext cx="15716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32</xdr:row>
      <xdr:rowOff>81242</xdr:rowOff>
    </xdr:from>
    <xdr:to>
      <xdr:col>3</xdr:col>
      <xdr:colOff>1781175</xdr:colOff>
      <xdr:row>32</xdr:row>
      <xdr:rowOff>1786217</xdr:rowOff>
    </xdr:to>
    <xdr:pic>
      <xdr:nvPicPr>
        <xdr:cNvPr id="3224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1439654"/>
          <a:ext cx="16002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33618</xdr:colOff>
      <xdr:row>32</xdr:row>
      <xdr:rowOff>22412</xdr:rowOff>
    </xdr:from>
    <xdr:to>
      <xdr:col>4</xdr:col>
      <xdr:colOff>1300443</xdr:colOff>
      <xdr:row>32</xdr:row>
      <xdr:rowOff>1708337</xdr:rowOff>
    </xdr:to>
    <xdr:pic>
      <xdr:nvPicPr>
        <xdr:cNvPr id="3225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2442" y="21380824"/>
          <a:ext cx="12668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77881</xdr:colOff>
      <xdr:row>28</xdr:row>
      <xdr:rowOff>33618</xdr:rowOff>
    </xdr:from>
    <xdr:to>
      <xdr:col>3</xdr:col>
      <xdr:colOff>1878106</xdr:colOff>
      <xdr:row>28</xdr:row>
      <xdr:rowOff>967068</xdr:rowOff>
    </xdr:to>
    <xdr:pic>
      <xdr:nvPicPr>
        <xdr:cNvPr id="3227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6881" y="19812000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1" name="Text Box 9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2" name="Text Box 10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3" name="Text Box 11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4" name="Text Box 12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5" name="Text Box 13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6" name="Text Box 14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7" name="Text Box 15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  <xdr:twoCellAnchor>
    <xdr:from>
      <xdr:col>3</xdr:col>
      <xdr:colOff>95250</xdr:colOff>
      <xdr:row>8</xdr:row>
      <xdr:rowOff>0</xdr:rowOff>
    </xdr:from>
    <xdr:to>
      <xdr:col>6</xdr:col>
      <xdr:colOff>0</xdr:colOff>
      <xdr:row>8</xdr:row>
      <xdr:rowOff>38100</xdr:rowOff>
    </xdr:to>
    <xdr:sp macro="" textlink="">
      <xdr:nvSpPr>
        <xdr:cNvPr id="18" name="Text Box 16">
          <a:hlinkClick xmlns:r="http://schemas.openxmlformats.org/officeDocument/2006/relationships" r:id="rId28"/>
        </xdr:cNvPr>
        <xdr:cNvSpPr txBox="1">
          <a:spLocks noChangeArrowheads="1"/>
        </xdr:cNvSpPr>
      </xdr:nvSpPr>
      <xdr:spPr>
        <a:xfrm>
          <a:off x="3181350" y="1565910"/>
          <a:ext cx="4552950" cy="381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 Cyr"/>
            </a:rPr>
            <a:t>novosibirsk@tn-sib.ru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25"/>
  <sheetViews>
    <sheetView workbookViewId="0">
      <selection activeCell="A45" sqref="A45"/>
    </sheetView>
  </sheetViews>
  <sheetFormatPr defaultColWidth="8.85546875" defaultRowHeight="12.75" x14ac:dyDescent="0.2"/>
  <sheetData>
    <row r="6" spans="1:5" x14ac:dyDescent="0.2">
      <c r="A6">
        <v>1.48</v>
      </c>
      <c r="B6" s="10">
        <f>PRODUCT(A6,1.585)</f>
        <v>2.3458000000000001</v>
      </c>
      <c r="C6" s="10">
        <f>PRODUCT(B6,1.3)</f>
        <v>3.0495400000000004</v>
      </c>
      <c r="D6" s="10">
        <f>PRODUCT(B6,1.5)</f>
        <v>3.5186999999999999</v>
      </c>
      <c r="E6" s="10">
        <f>PRODUCT(B6,2)</f>
        <v>4.6916000000000002</v>
      </c>
    </row>
    <row r="7" spans="1:5" x14ac:dyDescent="0.2">
      <c r="A7">
        <v>1.87</v>
      </c>
      <c r="B7" s="10"/>
      <c r="C7" s="10"/>
      <c r="D7" s="10"/>
      <c r="E7" s="10"/>
    </row>
    <row r="8" spans="1:5" x14ac:dyDescent="0.2">
      <c r="B8" s="10"/>
      <c r="C8" s="10"/>
      <c r="D8" s="10"/>
      <c r="E8" s="10"/>
    </row>
    <row r="9" spans="1:5" x14ac:dyDescent="0.2">
      <c r="B9" s="10"/>
      <c r="C9" s="10"/>
      <c r="D9" s="10"/>
      <c r="E9" s="10"/>
    </row>
    <row r="10" spans="1:5" x14ac:dyDescent="0.2">
      <c r="B10" s="10"/>
      <c r="C10" s="10"/>
      <c r="D10" s="10"/>
      <c r="E10" s="10"/>
    </row>
    <row r="11" spans="1:5" x14ac:dyDescent="0.2">
      <c r="B11" s="10"/>
      <c r="C11" s="10"/>
      <c r="D11" s="10"/>
      <c r="E11" s="10"/>
    </row>
    <row r="12" spans="1:5" x14ac:dyDescent="0.2">
      <c r="B12" s="10"/>
      <c r="C12" s="10"/>
      <c r="D12" s="10"/>
      <c r="E12" s="10"/>
    </row>
    <row r="13" spans="1:5" x14ac:dyDescent="0.2">
      <c r="B13" s="10"/>
      <c r="C13" s="10"/>
      <c r="D13" s="10"/>
      <c r="E13" s="10"/>
    </row>
    <row r="14" spans="1:5" x14ac:dyDescent="0.2">
      <c r="B14" s="10"/>
      <c r="C14" s="10"/>
      <c r="D14" s="10"/>
      <c r="E14" s="10"/>
    </row>
    <row r="15" spans="1:5" x14ac:dyDescent="0.2">
      <c r="B15" s="10"/>
      <c r="C15" s="10"/>
      <c r="D15" s="10"/>
      <c r="E15" s="10"/>
    </row>
    <row r="16" spans="1:5" x14ac:dyDescent="0.2">
      <c r="B16" s="10"/>
      <c r="C16" s="10"/>
      <c r="D16" s="10"/>
      <c r="E16" s="10"/>
    </row>
    <row r="17" spans="2:5" x14ac:dyDescent="0.2">
      <c r="B17" s="10"/>
      <c r="C17" s="10"/>
      <c r="D17" s="10"/>
      <c r="E17" s="10"/>
    </row>
    <row r="18" spans="2:5" x14ac:dyDescent="0.2">
      <c r="B18" s="10"/>
      <c r="C18" s="10"/>
      <c r="D18" s="10"/>
      <c r="E18" s="10"/>
    </row>
    <row r="19" spans="2:5" x14ac:dyDescent="0.2">
      <c r="B19" s="10"/>
      <c r="C19" s="10"/>
      <c r="D19" s="10"/>
      <c r="E19" s="10"/>
    </row>
    <row r="20" spans="2:5" x14ac:dyDescent="0.2">
      <c r="B20" s="10"/>
      <c r="C20" s="10"/>
      <c r="D20" s="10"/>
      <c r="E20" s="10"/>
    </row>
    <row r="21" spans="2:5" x14ac:dyDescent="0.2">
      <c r="B21" s="10"/>
      <c r="C21" s="10"/>
      <c r="D21" s="10"/>
      <c r="E21" s="10"/>
    </row>
    <row r="22" spans="2:5" x14ac:dyDescent="0.2">
      <c r="B22" s="10"/>
      <c r="C22" s="10"/>
      <c r="D22" s="10"/>
      <c r="E22" s="10"/>
    </row>
    <row r="23" spans="2:5" x14ac:dyDescent="0.2">
      <c r="B23" s="10"/>
      <c r="C23" s="10"/>
      <c r="D23" s="10"/>
      <c r="E23" s="10"/>
    </row>
    <row r="24" spans="2:5" x14ac:dyDescent="0.2">
      <c r="B24" s="10"/>
      <c r="C24" s="10"/>
      <c r="D24" s="10"/>
      <c r="E24" s="10"/>
    </row>
    <row r="25" spans="2:5" x14ac:dyDescent="0.2">
      <c r="B25" s="10"/>
      <c r="C25" s="10"/>
      <c r="D25" s="10"/>
      <c r="E25" s="10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tabSelected="1" view="pageBreakPreview" topLeftCell="A24" zoomScale="70" zoomScaleNormal="85" zoomScaleSheetLayoutView="70" workbookViewId="0">
      <selection activeCell="Z33" sqref="Z33"/>
    </sheetView>
  </sheetViews>
  <sheetFormatPr defaultColWidth="8.85546875" defaultRowHeight="12.75" outlineLevelCol="1" x14ac:dyDescent="0.2"/>
  <cols>
    <col min="1" max="1" width="5.7109375" customWidth="1"/>
    <col min="2" max="2" width="18.7109375" customWidth="1"/>
    <col min="3" max="3" width="29" customWidth="1"/>
    <col min="4" max="4" width="29.28515625" customWidth="1"/>
    <col min="5" max="5" width="23.5703125" customWidth="1"/>
    <col min="6" max="6" width="18" customWidth="1"/>
    <col min="7" max="9" width="11.7109375" hidden="1" customWidth="1" outlineLevel="1"/>
    <col min="10" max="10" width="12" customWidth="1" collapsed="1"/>
    <col min="11" max="11" width="11.42578125" hidden="1" customWidth="1"/>
    <col min="12" max="12" width="11.5703125" customWidth="1"/>
  </cols>
  <sheetData>
    <row r="1" spans="1:13" s="1" customFormat="1" x14ac:dyDescent="0.2"/>
    <row r="2" spans="1:13" s="1" customFormat="1" ht="27.75" x14ac:dyDescent="0.4">
      <c r="C2" s="3" t="s">
        <v>0</v>
      </c>
    </row>
    <row r="3" spans="1:13" ht="15" x14ac:dyDescent="0.25">
      <c r="B3" s="4"/>
      <c r="J3" s="65" t="s">
        <v>1</v>
      </c>
    </row>
    <row r="4" spans="1:13" x14ac:dyDescent="0.2">
      <c r="J4" s="9"/>
    </row>
    <row r="7" spans="1:13" hidden="1" x14ac:dyDescent="0.2">
      <c r="B7" s="5"/>
      <c r="C7" s="6"/>
      <c r="D7" s="6"/>
      <c r="E7" s="7"/>
      <c r="F7" s="6"/>
    </row>
    <row r="8" spans="1:13" s="2" customFormat="1" ht="27.75" customHeight="1" x14ac:dyDescent="0.2">
      <c r="B8" s="12" t="s">
        <v>70</v>
      </c>
      <c r="C8" s="13" t="s">
        <v>2</v>
      </c>
      <c r="D8" s="13"/>
      <c r="E8" s="14" t="s">
        <v>69</v>
      </c>
      <c r="F8" s="15"/>
      <c r="G8" s="15"/>
      <c r="H8" s="15"/>
      <c r="I8" s="15"/>
      <c r="J8" s="16"/>
    </row>
    <row r="9" spans="1:13" s="2" customFormat="1" ht="49.15" customHeight="1" x14ac:dyDescent="0.2">
      <c r="B9" s="12"/>
      <c r="C9" s="13"/>
      <c r="D9" s="13"/>
      <c r="E9" s="17"/>
      <c r="F9" s="18"/>
      <c r="G9" s="18"/>
      <c r="H9" s="18"/>
      <c r="I9" s="18"/>
      <c r="J9" s="19"/>
    </row>
    <row r="11" spans="1:13" ht="26.25" x14ac:dyDescent="0.4">
      <c r="A11" s="64" t="s">
        <v>72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ht="9.75" customHeight="1" thickBot="1" x14ac:dyDescent="0.25"/>
    <row r="13" spans="1:13" ht="53.25" customHeight="1" thickBot="1" x14ac:dyDescent="0.25">
      <c r="A13" s="66" t="s">
        <v>71</v>
      </c>
      <c r="B13" s="22" t="s">
        <v>3</v>
      </c>
      <c r="C13" s="22" t="s">
        <v>4</v>
      </c>
      <c r="D13" s="22" t="s">
        <v>5</v>
      </c>
      <c r="E13" s="22" t="s">
        <v>6</v>
      </c>
      <c r="F13" s="22" t="s">
        <v>7</v>
      </c>
      <c r="G13" s="66" t="s">
        <v>8</v>
      </c>
      <c r="H13" s="66" t="s">
        <v>9</v>
      </c>
      <c r="I13" s="66" t="s">
        <v>10</v>
      </c>
      <c r="J13" s="66" t="s">
        <v>11</v>
      </c>
      <c r="K13" s="23" t="s">
        <v>12</v>
      </c>
      <c r="L13" s="67" t="s">
        <v>13</v>
      </c>
      <c r="M13" s="49" t="s">
        <v>79</v>
      </c>
    </row>
    <row r="14" spans="1:13" ht="31.5" customHeight="1" thickBot="1" x14ac:dyDescent="0.3">
      <c r="A14" s="89" t="s">
        <v>14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90"/>
    </row>
    <row r="15" spans="1:13" ht="123.75" customHeight="1" x14ac:dyDescent="0.2">
      <c r="A15" s="50">
        <v>1</v>
      </c>
      <c r="B15" s="24" t="s">
        <v>73</v>
      </c>
      <c r="C15" s="46" t="s">
        <v>15</v>
      </c>
      <c r="D15" s="24"/>
      <c r="E15" s="24"/>
      <c r="F15" s="24" t="s">
        <v>16</v>
      </c>
      <c r="G15" s="25">
        <v>15</v>
      </c>
      <c r="H15" s="25">
        <v>18</v>
      </c>
      <c r="I15" s="25">
        <v>20</v>
      </c>
      <c r="J15" s="26">
        <v>16</v>
      </c>
      <c r="K15" s="27">
        <f>J16*1.34</f>
        <v>26.8</v>
      </c>
      <c r="L15" s="51">
        <v>11.5</v>
      </c>
      <c r="M15" s="52">
        <v>50</v>
      </c>
    </row>
    <row r="16" spans="1:13" ht="109.5" customHeight="1" x14ac:dyDescent="0.2">
      <c r="A16" s="21">
        <v>2</v>
      </c>
      <c r="B16" s="28" t="s">
        <v>17</v>
      </c>
      <c r="C16" s="47"/>
      <c r="D16" s="28"/>
      <c r="E16" s="28"/>
      <c r="F16" s="28" t="s">
        <v>18</v>
      </c>
      <c r="G16" s="25">
        <v>15</v>
      </c>
      <c r="H16" s="25">
        <v>18</v>
      </c>
      <c r="I16" s="25">
        <v>20</v>
      </c>
      <c r="J16" s="26">
        <v>20</v>
      </c>
      <c r="K16" s="27" t="e">
        <f>#REF!*1.34</f>
        <v>#REF!</v>
      </c>
      <c r="L16" s="42">
        <v>14</v>
      </c>
      <c r="M16" s="45">
        <v>41</v>
      </c>
    </row>
    <row r="17" spans="1:13" ht="108.75" customHeight="1" x14ac:dyDescent="0.2">
      <c r="A17" s="21">
        <v>3</v>
      </c>
      <c r="B17" s="28" t="s">
        <v>19</v>
      </c>
      <c r="C17" s="28" t="s">
        <v>20</v>
      </c>
      <c r="D17" s="28"/>
      <c r="E17" s="28"/>
      <c r="F17" s="28" t="s">
        <v>21</v>
      </c>
      <c r="G17" s="25">
        <v>15</v>
      </c>
      <c r="H17" s="25">
        <v>18</v>
      </c>
      <c r="I17" s="25">
        <v>20</v>
      </c>
      <c r="J17" s="26">
        <v>12</v>
      </c>
      <c r="K17" s="27">
        <f t="shared" ref="K17:K23" si="0">J17*1.34</f>
        <v>16.080000000000002</v>
      </c>
      <c r="L17" s="42">
        <v>8.8000000000000007</v>
      </c>
      <c r="M17" s="45">
        <v>71</v>
      </c>
    </row>
    <row r="18" spans="1:13" ht="105" customHeight="1" x14ac:dyDescent="0.2">
      <c r="A18" s="21">
        <v>4</v>
      </c>
      <c r="B18" s="28" t="s">
        <v>19</v>
      </c>
      <c r="C18" s="28" t="s">
        <v>22</v>
      </c>
      <c r="D18" s="28"/>
      <c r="E18" s="28"/>
      <c r="F18" s="28" t="s">
        <v>23</v>
      </c>
      <c r="G18" s="29">
        <v>15</v>
      </c>
      <c r="H18" s="29">
        <v>20</v>
      </c>
      <c r="I18" s="29">
        <v>25</v>
      </c>
      <c r="J18" s="30">
        <v>21.5</v>
      </c>
      <c r="K18" s="27">
        <f t="shared" si="0"/>
        <v>28.810000000000002</v>
      </c>
      <c r="L18" s="42">
        <v>15.5</v>
      </c>
      <c r="M18" s="45">
        <v>27</v>
      </c>
    </row>
    <row r="19" spans="1:13" ht="115.5" customHeight="1" thickBot="1" x14ac:dyDescent="0.25">
      <c r="A19" s="21">
        <v>5</v>
      </c>
      <c r="B19" s="28" t="s">
        <v>24</v>
      </c>
      <c r="C19" s="28" t="s">
        <v>25</v>
      </c>
      <c r="D19" s="28"/>
      <c r="E19" s="28"/>
      <c r="F19" s="28" t="s">
        <v>26</v>
      </c>
      <c r="G19" s="29">
        <v>25</v>
      </c>
      <c r="H19" s="29">
        <v>30</v>
      </c>
      <c r="I19" s="29">
        <v>40</v>
      </c>
      <c r="J19" s="30">
        <v>30</v>
      </c>
      <c r="K19" s="27">
        <f t="shared" si="0"/>
        <v>40.200000000000003</v>
      </c>
      <c r="L19" s="42">
        <v>20</v>
      </c>
      <c r="M19" s="45">
        <v>26</v>
      </c>
    </row>
    <row r="20" spans="1:13" ht="105.75" hidden="1" customHeight="1" x14ac:dyDescent="0.25">
      <c r="A20" s="48"/>
      <c r="B20" s="31" t="s">
        <v>27</v>
      </c>
      <c r="C20" s="31"/>
      <c r="D20" s="31"/>
      <c r="E20" s="31"/>
      <c r="F20" s="31"/>
      <c r="G20" s="32" t="e">
        <f>PRODUCT(#REF!,1.3,15000)</f>
        <v>#REF!</v>
      </c>
      <c r="H20" s="32"/>
      <c r="I20" s="32"/>
      <c r="J20" s="32" t="e">
        <f>PRODUCT(#REF!,1.5,15000)</f>
        <v>#REF!</v>
      </c>
      <c r="K20" s="68" t="e">
        <f t="shared" si="0"/>
        <v>#REF!</v>
      </c>
      <c r="L20" s="69"/>
      <c r="M20" s="56"/>
    </row>
    <row r="21" spans="1:13" ht="31.5" customHeight="1" thickBot="1" x14ac:dyDescent="0.25">
      <c r="A21" s="91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92"/>
    </row>
    <row r="22" spans="1:13" ht="115.5" customHeight="1" x14ac:dyDescent="0.2">
      <c r="A22" s="50">
        <v>6</v>
      </c>
      <c r="B22" s="24" t="s">
        <v>29</v>
      </c>
      <c r="C22" s="24" t="s">
        <v>30</v>
      </c>
      <c r="D22" s="24"/>
      <c r="E22" s="24"/>
      <c r="F22" s="24" t="s">
        <v>31</v>
      </c>
      <c r="G22" s="25">
        <v>25</v>
      </c>
      <c r="H22" s="25">
        <v>30</v>
      </c>
      <c r="I22" s="25">
        <v>40</v>
      </c>
      <c r="J22" s="35">
        <v>50</v>
      </c>
      <c r="K22" s="34">
        <f t="shared" si="0"/>
        <v>67</v>
      </c>
      <c r="L22" s="60">
        <v>40</v>
      </c>
      <c r="M22" s="52">
        <v>46</v>
      </c>
    </row>
    <row r="23" spans="1:13" ht="129.75" customHeight="1" thickBot="1" x14ac:dyDescent="0.25">
      <c r="A23" s="48">
        <v>7</v>
      </c>
      <c r="B23" s="31" t="s">
        <v>32</v>
      </c>
      <c r="C23" s="31" t="s">
        <v>74</v>
      </c>
      <c r="D23" s="31"/>
      <c r="E23" s="31"/>
      <c r="F23" s="31" t="s">
        <v>33</v>
      </c>
      <c r="G23" s="32">
        <v>15</v>
      </c>
      <c r="H23" s="32">
        <v>20</v>
      </c>
      <c r="I23" s="32">
        <v>25</v>
      </c>
      <c r="J23" s="57">
        <v>18.5</v>
      </c>
      <c r="K23" s="58">
        <f t="shared" si="0"/>
        <v>24.790000000000003</v>
      </c>
      <c r="L23" s="59">
        <v>13.4</v>
      </c>
      <c r="M23" s="56">
        <v>49</v>
      </c>
    </row>
    <row r="24" spans="1:13" ht="27" customHeight="1" thickBot="1" x14ac:dyDescent="0.25">
      <c r="A24" s="91" t="s">
        <v>34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92"/>
    </row>
    <row r="25" spans="1:13" ht="104.25" customHeight="1" x14ac:dyDescent="0.2">
      <c r="A25" s="50">
        <v>8</v>
      </c>
      <c r="B25" s="24" t="s">
        <v>35</v>
      </c>
      <c r="C25" s="24" t="s">
        <v>20</v>
      </c>
      <c r="D25" s="24"/>
      <c r="E25" s="24"/>
      <c r="F25" s="24" t="s">
        <v>36</v>
      </c>
      <c r="G25" s="25">
        <v>12</v>
      </c>
      <c r="H25" s="25">
        <v>15</v>
      </c>
      <c r="I25" s="25">
        <v>15</v>
      </c>
      <c r="J25" s="35">
        <v>12.2</v>
      </c>
      <c r="K25" s="34">
        <f>J25*1.34</f>
        <v>16.347999999999999</v>
      </c>
      <c r="L25" s="60">
        <v>8.5</v>
      </c>
      <c r="M25" s="52">
        <v>49</v>
      </c>
    </row>
    <row r="26" spans="1:13" ht="114.75" customHeight="1" x14ac:dyDescent="0.2">
      <c r="A26" s="21">
        <v>9</v>
      </c>
      <c r="B26" s="28" t="s">
        <v>37</v>
      </c>
      <c r="C26" s="28" t="s">
        <v>38</v>
      </c>
      <c r="D26" s="28"/>
      <c r="E26" s="28"/>
      <c r="F26" s="28" t="s">
        <v>39</v>
      </c>
      <c r="G26" s="25">
        <v>15</v>
      </c>
      <c r="H26" s="25">
        <v>18</v>
      </c>
      <c r="I26" s="25">
        <v>20</v>
      </c>
      <c r="J26" s="35">
        <v>15</v>
      </c>
      <c r="K26" s="34">
        <f>J26*1.34</f>
        <v>20.100000000000001</v>
      </c>
      <c r="L26" s="43">
        <v>11</v>
      </c>
      <c r="M26" s="45">
        <v>49</v>
      </c>
    </row>
    <row r="27" spans="1:13" ht="110.25" customHeight="1" thickBot="1" x14ac:dyDescent="0.25">
      <c r="A27" s="48">
        <v>10</v>
      </c>
      <c r="B27" s="31" t="s">
        <v>35</v>
      </c>
      <c r="C27" s="31" t="s">
        <v>40</v>
      </c>
      <c r="D27" s="31"/>
      <c r="E27" s="31"/>
      <c r="F27" s="31" t="s">
        <v>41</v>
      </c>
      <c r="G27" s="53">
        <v>10</v>
      </c>
      <c r="H27" s="53">
        <v>11</v>
      </c>
      <c r="I27" s="53">
        <v>12</v>
      </c>
      <c r="J27" s="61">
        <v>9.35</v>
      </c>
      <c r="K27" s="58">
        <f>J27*1.34</f>
        <v>12.529</v>
      </c>
      <c r="L27" s="59">
        <v>6.75</v>
      </c>
      <c r="M27" s="56">
        <v>50</v>
      </c>
    </row>
    <row r="28" spans="1:13" ht="40.5" customHeight="1" thickBot="1" x14ac:dyDescent="0.25">
      <c r="A28" s="91" t="s">
        <v>42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92"/>
    </row>
    <row r="29" spans="1:13" ht="81.75" customHeight="1" x14ac:dyDescent="0.2">
      <c r="A29" s="70">
        <v>11</v>
      </c>
      <c r="B29" s="71" t="s">
        <v>43</v>
      </c>
      <c r="C29" s="71" t="s">
        <v>44</v>
      </c>
      <c r="D29" s="71"/>
      <c r="E29" s="71"/>
      <c r="F29" s="71" t="s">
        <v>45</v>
      </c>
      <c r="G29" s="72">
        <v>10</v>
      </c>
      <c r="H29" s="72">
        <v>11</v>
      </c>
      <c r="I29" s="72">
        <v>12</v>
      </c>
      <c r="J29" s="73">
        <v>20</v>
      </c>
      <c r="K29" s="74">
        <f>J29*1.34</f>
        <v>26.8</v>
      </c>
      <c r="L29" s="75">
        <v>14.5</v>
      </c>
      <c r="M29" s="76">
        <v>49</v>
      </c>
    </row>
    <row r="30" spans="1:13" ht="28.5" customHeight="1" x14ac:dyDescent="0.2">
      <c r="A30" s="93"/>
      <c r="B30" s="82"/>
      <c r="C30" s="82"/>
      <c r="D30" s="82"/>
      <c r="E30" s="82"/>
      <c r="F30" s="82"/>
      <c r="G30" s="83"/>
      <c r="H30" s="83"/>
      <c r="I30" s="83"/>
      <c r="J30" s="84"/>
      <c r="K30" s="84"/>
      <c r="L30" s="85"/>
      <c r="M30" s="45"/>
    </row>
    <row r="31" spans="1:13" ht="48.75" customHeight="1" thickBot="1" x14ac:dyDescent="0.25">
      <c r="A31" s="77" t="s">
        <v>71</v>
      </c>
      <c r="B31" s="78" t="s">
        <v>3</v>
      </c>
      <c r="C31" s="78" t="s">
        <v>4</v>
      </c>
      <c r="D31" s="78" t="s">
        <v>5</v>
      </c>
      <c r="E31" s="78" t="s">
        <v>6</v>
      </c>
      <c r="F31" s="78" t="s">
        <v>7</v>
      </c>
      <c r="G31" s="77" t="s">
        <v>8</v>
      </c>
      <c r="H31" s="77" t="s">
        <v>9</v>
      </c>
      <c r="I31" s="77" t="s">
        <v>10</v>
      </c>
      <c r="J31" s="77" t="s">
        <v>11</v>
      </c>
      <c r="K31" s="79" t="s">
        <v>12</v>
      </c>
      <c r="L31" s="80" t="s">
        <v>13</v>
      </c>
      <c r="M31" s="49" t="s">
        <v>79</v>
      </c>
    </row>
    <row r="32" spans="1:13" ht="39" customHeight="1" thickBot="1" x14ac:dyDescent="0.25">
      <c r="A32" s="91" t="s">
        <v>46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92"/>
    </row>
    <row r="33" spans="1:13" ht="224.25" customHeight="1" x14ac:dyDescent="0.2">
      <c r="A33" s="50">
        <v>12</v>
      </c>
      <c r="B33" s="24" t="s">
        <v>47</v>
      </c>
      <c r="C33" s="36" t="s">
        <v>75</v>
      </c>
      <c r="D33" s="24"/>
      <c r="E33" s="24"/>
      <c r="F33" s="24" t="s">
        <v>48</v>
      </c>
      <c r="G33" s="25">
        <v>15</v>
      </c>
      <c r="H33" s="25">
        <v>20</v>
      </c>
      <c r="I33" s="25">
        <v>25</v>
      </c>
      <c r="J33" s="26">
        <v>67.5</v>
      </c>
      <c r="K33" s="27">
        <f>J33*1.34</f>
        <v>90.45</v>
      </c>
      <c r="L33" s="51">
        <v>55</v>
      </c>
      <c r="M33" s="52">
        <v>28</v>
      </c>
    </row>
    <row r="34" spans="1:13" ht="173.25" customHeight="1" x14ac:dyDescent="0.2">
      <c r="A34" s="21">
        <v>13</v>
      </c>
      <c r="B34" s="28" t="s">
        <v>49</v>
      </c>
      <c r="C34" s="37" t="s">
        <v>76</v>
      </c>
      <c r="D34" s="28"/>
      <c r="E34" s="28"/>
      <c r="F34" s="28" t="s">
        <v>50</v>
      </c>
      <c r="G34" s="29">
        <v>30</v>
      </c>
      <c r="H34" s="29">
        <v>40</v>
      </c>
      <c r="I34" s="29">
        <v>60</v>
      </c>
      <c r="J34" s="30">
        <v>54</v>
      </c>
      <c r="K34" s="27">
        <f>J34*1.34</f>
        <v>72.36</v>
      </c>
      <c r="L34" s="42">
        <v>43</v>
      </c>
      <c r="M34" s="45">
        <v>29</v>
      </c>
    </row>
    <row r="35" spans="1:13" ht="213.75" customHeight="1" x14ac:dyDescent="0.2">
      <c r="A35" s="48">
        <v>14</v>
      </c>
      <c r="B35" s="38" t="s">
        <v>51</v>
      </c>
      <c r="C35" s="38" t="s">
        <v>77</v>
      </c>
      <c r="D35" s="38"/>
      <c r="E35" s="38"/>
      <c r="F35" s="38" t="s">
        <v>52</v>
      </c>
      <c r="G35" s="32">
        <v>35</v>
      </c>
      <c r="H35" s="32">
        <v>50</v>
      </c>
      <c r="I35" s="32">
        <v>60</v>
      </c>
      <c r="J35" s="62">
        <v>90</v>
      </c>
      <c r="K35" s="54">
        <f>J35*1.34</f>
        <v>120.60000000000001</v>
      </c>
      <c r="L35" s="55">
        <v>70</v>
      </c>
      <c r="M35" s="56">
        <v>26</v>
      </c>
    </row>
    <row r="36" spans="1:13" ht="34.5" customHeight="1" x14ac:dyDescent="0.2">
      <c r="A36" s="93"/>
      <c r="B36" s="82"/>
      <c r="C36" s="82"/>
      <c r="D36" s="82"/>
      <c r="E36" s="82"/>
      <c r="F36" s="82"/>
      <c r="G36" s="83"/>
      <c r="H36" s="83"/>
      <c r="I36" s="83"/>
      <c r="J36" s="84"/>
      <c r="K36" s="84"/>
      <c r="L36" s="85"/>
      <c r="M36" s="45"/>
    </row>
    <row r="37" spans="1:13" ht="66" customHeight="1" thickBot="1" x14ac:dyDescent="0.25">
      <c r="A37" s="77" t="s">
        <v>71</v>
      </c>
      <c r="B37" s="78" t="s">
        <v>3</v>
      </c>
      <c r="C37" s="78" t="s">
        <v>4</v>
      </c>
      <c r="D37" s="78" t="s">
        <v>5</v>
      </c>
      <c r="E37" s="78" t="s">
        <v>6</v>
      </c>
      <c r="F37" s="78" t="s">
        <v>7</v>
      </c>
      <c r="G37" s="77" t="s">
        <v>8</v>
      </c>
      <c r="H37" s="77" t="s">
        <v>9</v>
      </c>
      <c r="I37" s="77" t="s">
        <v>10</v>
      </c>
      <c r="J37" s="77" t="s">
        <v>11</v>
      </c>
      <c r="K37" s="79" t="s">
        <v>12</v>
      </c>
      <c r="L37" s="80" t="s">
        <v>13</v>
      </c>
      <c r="M37" s="81" t="s">
        <v>79</v>
      </c>
    </row>
    <row r="38" spans="1:13" ht="31.5" customHeight="1" thickBot="1" x14ac:dyDescent="0.25">
      <c r="A38" s="91" t="s">
        <v>53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92"/>
    </row>
    <row r="39" spans="1:13" ht="141" customHeight="1" x14ac:dyDescent="0.2">
      <c r="A39" s="50">
        <v>15</v>
      </c>
      <c r="B39" s="24" t="s">
        <v>54</v>
      </c>
      <c r="C39" s="24" t="s">
        <v>55</v>
      </c>
      <c r="D39" s="24"/>
      <c r="E39" s="24"/>
      <c r="F39" s="24" t="s">
        <v>56</v>
      </c>
      <c r="G39" s="25">
        <v>30</v>
      </c>
      <c r="H39" s="25">
        <v>40</v>
      </c>
      <c r="I39" s="25">
        <v>60</v>
      </c>
      <c r="J39" s="25">
        <v>50</v>
      </c>
      <c r="K39" s="33">
        <f t="shared" ref="K39:K46" si="1">J39*1.34</f>
        <v>67</v>
      </c>
      <c r="L39" s="63">
        <v>37</v>
      </c>
      <c r="M39" s="52">
        <v>18</v>
      </c>
    </row>
    <row r="40" spans="1:13" ht="132.75" customHeight="1" x14ac:dyDescent="0.2">
      <c r="A40" s="21">
        <v>16</v>
      </c>
      <c r="B40" s="28" t="s">
        <v>78</v>
      </c>
      <c r="C40" s="28" t="s">
        <v>57</v>
      </c>
      <c r="D40" s="28"/>
      <c r="E40" s="28"/>
      <c r="F40" s="28" t="s">
        <v>58</v>
      </c>
      <c r="G40" s="29">
        <v>25</v>
      </c>
      <c r="H40" s="29">
        <v>30</v>
      </c>
      <c r="I40" s="29">
        <v>40</v>
      </c>
      <c r="J40" s="29">
        <v>40</v>
      </c>
      <c r="K40" s="33">
        <f t="shared" si="1"/>
        <v>53.6</v>
      </c>
      <c r="L40" s="43">
        <v>28.75</v>
      </c>
      <c r="M40" s="45">
        <v>27</v>
      </c>
    </row>
    <row r="41" spans="1:13" ht="141.75" customHeight="1" x14ac:dyDescent="0.2">
      <c r="A41" s="48">
        <v>17</v>
      </c>
      <c r="B41" s="31" t="s">
        <v>59</v>
      </c>
      <c r="C41" s="31" t="s">
        <v>60</v>
      </c>
      <c r="D41" s="31"/>
      <c r="E41" s="31"/>
      <c r="F41" s="31" t="s">
        <v>61</v>
      </c>
      <c r="G41" s="32">
        <v>30</v>
      </c>
      <c r="H41" s="32">
        <v>40</v>
      </c>
      <c r="I41" s="32">
        <v>60</v>
      </c>
      <c r="J41" s="32">
        <v>30</v>
      </c>
      <c r="K41" s="68">
        <f t="shared" si="1"/>
        <v>40.200000000000003</v>
      </c>
      <c r="L41" s="86">
        <v>20.399999999999999</v>
      </c>
      <c r="M41" s="56">
        <v>28</v>
      </c>
    </row>
    <row r="42" spans="1:13" ht="29.25" customHeight="1" x14ac:dyDescent="0.2">
      <c r="A42" s="93"/>
      <c r="B42" s="82"/>
      <c r="C42" s="82"/>
      <c r="D42" s="82"/>
      <c r="E42" s="82"/>
      <c r="F42" s="82"/>
      <c r="G42" s="83"/>
      <c r="H42" s="83"/>
      <c r="I42" s="83"/>
      <c r="J42" s="83"/>
      <c r="K42" s="83"/>
      <c r="L42" s="88"/>
      <c r="M42" s="45"/>
    </row>
    <row r="43" spans="1:13" ht="48" customHeight="1" thickBot="1" x14ac:dyDescent="0.25">
      <c r="A43" s="77" t="s">
        <v>71</v>
      </c>
      <c r="B43" s="78" t="s">
        <v>3</v>
      </c>
      <c r="C43" s="78" t="s">
        <v>4</v>
      </c>
      <c r="D43" s="78" t="s">
        <v>5</v>
      </c>
      <c r="E43" s="78" t="s">
        <v>6</v>
      </c>
      <c r="F43" s="78" t="s">
        <v>7</v>
      </c>
      <c r="G43" s="77" t="s">
        <v>8</v>
      </c>
      <c r="H43" s="77" t="s">
        <v>9</v>
      </c>
      <c r="I43" s="77" t="s">
        <v>10</v>
      </c>
      <c r="J43" s="77" t="s">
        <v>11</v>
      </c>
      <c r="K43" s="79" t="s">
        <v>12</v>
      </c>
      <c r="L43" s="80" t="s">
        <v>13</v>
      </c>
      <c r="M43" s="81" t="s">
        <v>79</v>
      </c>
    </row>
    <row r="44" spans="1:13" ht="24" customHeight="1" thickBot="1" x14ac:dyDescent="0.25">
      <c r="A44" s="91" t="s">
        <v>62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92"/>
    </row>
    <row r="45" spans="1:13" ht="254.25" customHeight="1" x14ac:dyDescent="0.2">
      <c r="A45" s="50">
        <v>18</v>
      </c>
      <c r="B45" s="24" t="s">
        <v>63</v>
      </c>
      <c r="C45" s="24" t="s">
        <v>64</v>
      </c>
      <c r="D45" s="24"/>
      <c r="E45" s="24"/>
      <c r="F45" s="24" t="s">
        <v>65</v>
      </c>
      <c r="G45" s="25">
        <v>150</v>
      </c>
      <c r="H45" s="25">
        <v>200</v>
      </c>
      <c r="I45" s="25">
        <v>220</v>
      </c>
      <c r="J45" s="39">
        <v>350</v>
      </c>
      <c r="K45" s="40">
        <f t="shared" si="1"/>
        <v>469</v>
      </c>
      <c r="L45" s="87">
        <v>250</v>
      </c>
      <c r="M45" s="52">
        <v>51</v>
      </c>
    </row>
    <row r="46" spans="1:13" ht="237.75" customHeight="1" thickBot="1" x14ac:dyDescent="0.25">
      <c r="A46" s="21">
        <v>19</v>
      </c>
      <c r="B46" s="28" t="s">
        <v>66</v>
      </c>
      <c r="C46" s="28" t="s">
        <v>67</v>
      </c>
      <c r="D46" s="28"/>
      <c r="E46" s="28"/>
      <c r="F46" s="28" t="s">
        <v>68</v>
      </c>
      <c r="G46" s="29">
        <v>220</v>
      </c>
      <c r="H46" s="29">
        <v>250</v>
      </c>
      <c r="I46" s="29">
        <v>270</v>
      </c>
      <c r="J46" s="41">
        <v>470</v>
      </c>
      <c r="K46" s="40">
        <f t="shared" si="1"/>
        <v>629.80000000000007</v>
      </c>
      <c r="L46" s="44">
        <v>400</v>
      </c>
      <c r="M46" s="45">
        <v>48</v>
      </c>
    </row>
    <row r="47" spans="1:13" x14ac:dyDescent="0.2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3" x14ac:dyDescent="0.2">
      <c r="B48" s="8"/>
      <c r="C48" s="8"/>
      <c r="D48" s="8"/>
      <c r="E48" s="8"/>
      <c r="F48" s="8"/>
      <c r="G48" s="8"/>
      <c r="H48" s="8"/>
      <c r="I48" s="8"/>
      <c r="J48" s="8"/>
      <c r="K48" s="8"/>
    </row>
  </sheetData>
  <mergeCells count="12">
    <mergeCell ref="B8:B9"/>
    <mergeCell ref="C15:C16"/>
    <mergeCell ref="C8:D9"/>
    <mergeCell ref="E8:J9"/>
    <mergeCell ref="A14:M14"/>
    <mergeCell ref="A21:M21"/>
    <mergeCell ref="A28:M28"/>
    <mergeCell ref="A32:M32"/>
    <mergeCell ref="A38:M38"/>
    <mergeCell ref="A24:M24"/>
    <mergeCell ref="A44:M44"/>
    <mergeCell ref="A11:M11"/>
  </mergeCells>
  <pageMargins left="0.74803149606299213" right="0.55118110236220474" top="0.78740157480314965" bottom="0.78740157480314965" header="0.51181102362204722" footer="0.51181102362204722"/>
  <pageSetup paperSize="9" scale="57" fitToHeight="0" orientation="portrait" verticalDpi="0" r:id="rId1"/>
  <headerFooter alignWithMargins="0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2025-07-09T10:41:09Z</cp:lastPrinted>
  <dcterms:created xsi:type="dcterms:W3CDTF">1996-10-08T23:32:33Z</dcterms:created>
  <dcterms:modified xsi:type="dcterms:W3CDTF">2025-07-09T10:43:00Z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C073BA7099AB4D22A374D154BB3AF92B_13</vt:lpwstr>
  </property>
  <property fmtid="{D5CDD505-2E9C-101B-9397-08002B2CF9AE}" pid="3" name="KSOProductBuildVer">
    <vt:lpwstr>1049-12.2.0.21546</vt:lpwstr>
  </property>
</Properties>
</file>